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3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объём'!$A$1:$Q$21</definedName>
  </definedNames>
  <calcPr fullCalcOnLoad="1"/>
</workbook>
</file>

<file path=xl/sharedStrings.xml><?xml version="1.0" encoding="utf-8"?>
<sst xmlns="http://schemas.openxmlformats.org/spreadsheetml/2006/main" count="159" uniqueCount="54">
  <si>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</si>
  <si>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</si>
  <si>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</si>
  <si>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</si>
  <si>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</si>
  <si>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</si>
  <si>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</si>
  <si>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Внешкольные образовательные учреждения</t>
  </si>
  <si>
    <t>ДЮСШ</t>
  </si>
  <si>
    <t>Муниципальное казённое учреждение " Центр обеспечения деятельности муниципальных образовательных учреждений Пограничного муниципального района"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</si>
  <si>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</si>
  <si>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</si>
  <si>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</si>
  <si>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</si>
  <si>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</si>
  <si>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МБОУ "ПСОШ № 1 ПМР"</t>
  </si>
  <si>
    <t>МБОУ "ПСОШ № 2 ПМР имени Байко В.Ф."</t>
  </si>
  <si>
    <t>МБОУ "Барано-Оренбургская СОШ ПМР"</t>
  </si>
  <si>
    <t>МБОУ "Сергеевская СОШ ПМР"</t>
  </si>
  <si>
    <t>МБОУ "Жариковская СОШ ПМР"</t>
  </si>
  <si>
    <t>Среднее значение по общеобразовательным организациям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</si>
  <si>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</si>
  <si>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</si>
  <si>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</si>
  <si>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1.1.</t>
  </si>
  <si>
    <t>Выполнение условий профессионального развития педагогических работников :</t>
  </si>
  <si>
    <t>Аттестация педагогических работников</t>
  </si>
  <si>
    <t>1.2.</t>
  </si>
  <si>
    <t>Повышение квалификации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</si>
  <si>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</si>
  <si>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</si>
  <si>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</si>
  <si>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</si>
  <si>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</si>
  <si>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</si>
  <si>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</si>
  <si>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</si>
  <si>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</si>
  <si>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</si>
  <si>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</si>
  <si>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</si>
  <si>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</si>
  <si>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</si>
  <si>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</si>
  <si>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</si>
  <si>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</si>
  <si>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</si>
  <si>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руб.</t>
  </si>
  <si>
    <t>Среднегодовой размер платы</t>
  </si>
  <si>
    <t>Исполнено на отчётную дату</t>
  </si>
  <si>
    <t>Утверждено на отчётную дату</t>
  </si>
  <si>
    <t>ЦДО</t>
  </si>
  <si>
    <t>Доля детей, ставших победителями в соревнованиях различного уровня</t>
  </si>
  <si>
    <t>Мониторинг исполнения муниципальных заданий за  1 полугодие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</si>
</sst>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"/>
    <numFmt numFmtId="184" formatCode="#.0"/>
    <numFmt numFmtId="185" formatCode="#.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70" zoomScaleSheetLayoutView="70" workbookViewId="0" topLeftCell="A9">
      <selection activeCell="O14" sqref="O14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5.50390625" style="0" customWidth="1"/>
    <col min="4" max="4" width="12.625" style="0" customWidth="1"/>
    <col min="5" max="5" width="12.375" style="0" customWidth="1"/>
    <col min="6" max="6" width="9.00390625" style="0" customWidth="1"/>
    <col min="7" max="7" width="12.50390625" style="0" customWidth="1"/>
    <col min="8" max="8" width="11.125" style="0" customWidth="1"/>
    <col min="10" max="10" width="12.00390625" style="0" customWidth="1"/>
    <col min="11" max="11" width="13.37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375" style="0" customWidth="1"/>
    <col min="17" max="17" width="11.50390625" style="0" customWidth="1"/>
    <col min="18" max="18" width="9.75390625" style="0" customWidth="1"/>
    <col min="19" max="20" width="11.50390625" style="0" customWidth="1"/>
  </cols>
  <sheetData>
    <row r="2" spans="2:18" ht="1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4" spans="1:21" ht="16.5">
      <c r="A4" s="25"/>
      <c r="B4" s="75" t="s">
        <v>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6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>
      <c r="A6" s="25"/>
      <c r="B6" s="76" t="s">
        <v>53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6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6.5">
      <c r="A8" s="25"/>
      <c r="B8" s="77" t="s">
        <v>39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6.5">
      <c r="A10" s="25"/>
      <c r="B10" s="75" t="s">
        <v>10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16.5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57.75" customHeight="1">
      <c r="A12" s="79" t="s">
        <v>0</v>
      </c>
      <c r="B12" s="80"/>
      <c r="C12" s="81"/>
      <c r="D12" s="103" t="s">
        <v>15</v>
      </c>
      <c r="E12" s="104"/>
      <c r="F12" s="105"/>
      <c r="G12" s="106" t="s">
        <v>16</v>
      </c>
      <c r="H12" s="107"/>
      <c r="I12" s="108"/>
      <c r="J12" s="82" t="s">
        <v>19</v>
      </c>
      <c r="K12" s="83"/>
      <c r="L12" s="84"/>
      <c r="M12" s="82" t="s">
        <v>18</v>
      </c>
      <c r="N12" s="83"/>
      <c r="O12" s="84"/>
      <c r="P12" s="82" t="s">
        <v>17</v>
      </c>
      <c r="Q12" s="83"/>
      <c r="R12" s="83"/>
      <c r="S12" s="73" t="s">
        <v>20</v>
      </c>
      <c r="T12" s="73"/>
      <c r="U12" s="73"/>
    </row>
    <row r="13" spans="1:21" ht="153.75" customHeight="1">
      <c r="A13" s="5" t="s">
        <v>1</v>
      </c>
      <c r="B13" s="5" t="s">
        <v>2</v>
      </c>
      <c r="C13" s="6" t="s">
        <v>3</v>
      </c>
      <c r="D13" s="15" t="s">
        <v>50</v>
      </c>
      <c r="E13" s="15" t="s">
        <v>49</v>
      </c>
      <c r="F13" s="14" t="s">
        <v>4</v>
      </c>
      <c r="G13" s="15" t="s">
        <v>50</v>
      </c>
      <c r="H13" s="15" t="s">
        <v>49</v>
      </c>
      <c r="I13" s="14" t="s">
        <v>4</v>
      </c>
      <c r="J13" s="15" t="s">
        <v>50</v>
      </c>
      <c r="K13" s="15" t="s">
        <v>49</v>
      </c>
      <c r="L13" s="14" t="s">
        <v>4</v>
      </c>
      <c r="M13" s="15" t="s">
        <v>50</v>
      </c>
      <c r="N13" s="15" t="s">
        <v>49</v>
      </c>
      <c r="O13" s="14" t="s">
        <v>4</v>
      </c>
      <c r="P13" s="15" t="s">
        <v>50</v>
      </c>
      <c r="Q13" s="15" t="s">
        <v>49</v>
      </c>
      <c r="R13" s="17" t="s">
        <v>4</v>
      </c>
      <c r="S13" s="15" t="s">
        <v>50</v>
      </c>
      <c r="T13" s="15" t="s">
        <v>49</v>
      </c>
      <c r="U13" s="18" t="s">
        <v>4</v>
      </c>
    </row>
    <row r="14" spans="1:21" ht="84">
      <c r="A14" s="10">
        <v>1</v>
      </c>
      <c r="B14" s="55" t="s">
        <v>22</v>
      </c>
      <c r="C14" s="4" t="s">
        <v>5</v>
      </c>
      <c r="D14" s="8">
        <v>1060</v>
      </c>
      <c r="E14" s="56">
        <v>1055</v>
      </c>
      <c r="F14" s="57">
        <f>E14/D14*100</f>
        <v>99.52830188679245</v>
      </c>
      <c r="G14" s="8">
        <v>297</v>
      </c>
      <c r="H14" s="58">
        <v>273</v>
      </c>
      <c r="I14" s="59">
        <f>H14/G14*100</f>
        <v>91.91919191919192</v>
      </c>
      <c r="J14" s="8">
        <v>380</v>
      </c>
      <c r="K14" s="58">
        <v>311</v>
      </c>
      <c r="L14" s="57">
        <f>K14/J14*100</f>
        <v>81.84210526315789</v>
      </c>
      <c r="M14" s="8">
        <v>365</v>
      </c>
      <c r="N14" s="8">
        <v>337</v>
      </c>
      <c r="O14" s="57">
        <f>N14/M14*100</f>
        <v>92.32876712328768</v>
      </c>
      <c r="P14" s="58">
        <v>314</v>
      </c>
      <c r="Q14" s="8">
        <v>268</v>
      </c>
      <c r="R14" s="60">
        <f>Q14/P14*100</f>
        <v>85.35031847133759</v>
      </c>
      <c r="S14" s="61">
        <f>D14+G14+J14+M14+P14</f>
        <v>2416</v>
      </c>
      <c r="T14" s="61">
        <f>E14+H14+K14+N14+Q14</f>
        <v>2244</v>
      </c>
      <c r="U14" s="62">
        <f>T14/S14*100</f>
        <v>92.88079470198676</v>
      </c>
    </row>
    <row r="15" spans="1:21" ht="30" customHeight="1">
      <c r="A15" s="11">
        <v>2</v>
      </c>
      <c r="B15" s="28" t="s">
        <v>48</v>
      </c>
      <c r="C15" s="11" t="s">
        <v>47</v>
      </c>
      <c r="D15" s="12">
        <v>50513.27</v>
      </c>
      <c r="E15" s="12">
        <v>50752.6</v>
      </c>
      <c r="F15" s="63">
        <f>E15/D15*100</f>
        <v>100.47379629154874</v>
      </c>
      <c r="G15" s="12">
        <v>56425.41</v>
      </c>
      <c r="H15" s="12">
        <v>61385.89</v>
      </c>
      <c r="I15" s="63">
        <f>H15/G15*100</f>
        <v>108.79121658132391</v>
      </c>
      <c r="J15" s="12">
        <v>159199.14</v>
      </c>
      <c r="K15" s="12">
        <v>194519.86</v>
      </c>
      <c r="L15" s="63">
        <f>K15/J15*100</f>
        <v>122.18650176125321</v>
      </c>
      <c r="M15" s="12">
        <v>72588.04</v>
      </c>
      <c r="N15" s="12">
        <v>78619.09</v>
      </c>
      <c r="O15" s="63">
        <f>N15/M15*100</f>
        <v>108.30860014955633</v>
      </c>
      <c r="P15" s="12">
        <v>70419.44</v>
      </c>
      <c r="Q15" s="12">
        <v>82506.36</v>
      </c>
      <c r="R15" s="63">
        <f>Q15/P15*100</f>
        <v>117.16418080007452</v>
      </c>
      <c r="S15" s="12">
        <f>(D15+G15+J15+M15+P15)/5</f>
        <v>81829.06</v>
      </c>
      <c r="T15" s="12">
        <f>(E15+H15+K15+N15+Q15)/5</f>
        <v>93556.75999999998</v>
      </c>
      <c r="U15" s="62">
        <f>T15/S15*100</f>
        <v>114.33195004317535</v>
      </c>
    </row>
    <row r="16" spans="1:21" ht="16.5">
      <c r="A16" s="25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12"/>
    </row>
    <row r="17" spans="1:21" ht="24.75" customHeight="1">
      <c r="A17" s="25"/>
      <c r="B17" s="74" t="s">
        <v>21</v>
      </c>
      <c r="C17" s="74"/>
      <c r="D17" s="74"/>
      <c r="E17" s="74"/>
      <c r="F17" s="74"/>
      <c r="G17" s="74"/>
      <c r="H17" s="74"/>
      <c r="I17" s="7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9" ht="43.5" customHeight="1"/>
    <row r="34" ht="54" customHeight="1"/>
    <row r="41" ht="34.5" customHeight="1"/>
  </sheetData>
  <sheetProtection selectLockedCells="1" selectUnlockedCells="1"/>
  <mergeCells count="13">
    <mergeCell ref="B2:R2"/>
    <mergeCell ref="A12:C12"/>
    <mergeCell ref="D12:F12"/>
    <mergeCell ref="G12:I12"/>
    <mergeCell ref="J12:L12"/>
    <mergeCell ref="M12:O12"/>
    <mergeCell ref="P12:R12"/>
    <mergeCell ref="S12:U12"/>
    <mergeCell ref="B17:I17"/>
    <mergeCell ref="B4:U4"/>
    <mergeCell ref="B6:U6"/>
    <mergeCell ref="B8:U8"/>
    <mergeCell ref="B10:U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view="pageBreakPreview" zoomScale="60" workbookViewId="0" topLeftCell="A4">
      <selection activeCell="D10" sqref="D10:F10"/>
    </sheetView>
  </sheetViews>
  <sheetFormatPr defaultColWidth="9.00390625" defaultRowHeight="12.75"/>
  <cols>
    <col min="1" max="1" width="3.00390625" style="0" customWidth="1"/>
    <col min="2" max="2" width="56.50390625" style="0" customWidth="1"/>
    <col min="3" max="3" width="5.50390625" style="0" customWidth="1"/>
    <col min="4" max="4" width="12.00390625" style="0" customWidth="1"/>
    <col min="5" max="5" width="8.625" style="0" customWidth="1"/>
    <col min="6" max="6" width="10.50390625" style="0" customWidth="1"/>
    <col min="7" max="7" width="11.50390625" style="0" customWidth="1"/>
    <col min="8" max="8" width="11.625" style="0" customWidth="1"/>
    <col min="9" max="9" width="9.875" style="0" bestFit="1" customWidth="1"/>
    <col min="10" max="10" width="11.75390625" style="0" customWidth="1"/>
    <col min="11" max="11" width="11.50390625" style="0" customWidth="1"/>
    <col min="12" max="12" width="9.875" style="0" bestFit="1" customWidth="1"/>
    <col min="13" max="13" width="12.625" style="0" customWidth="1"/>
    <col min="14" max="14" width="10.375" style="0" customWidth="1"/>
    <col min="15" max="15" width="9.875" style="0" bestFit="1" customWidth="1"/>
    <col min="16" max="16" width="11.125" style="0" customWidth="1"/>
    <col min="17" max="17" width="10.375" style="0" customWidth="1"/>
    <col min="18" max="18" width="9.875" style="0" bestFit="1" customWidth="1"/>
    <col min="19" max="19" width="12.625" style="0" customWidth="1"/>
    <col min="20" max="20" width="11.50390625" style="0" customWidth="1"/>
    <col min="21" max="21" width="10.125" style="0" customWidth="1"/>
  </cols>
  <sheetData>
    <row r="2" spans="2:18" ht="15">
      <c r="B2" s="89" t="s">
        <v>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"/>
    </row>
    <row r="4" spans="2:21" ht="16.5">
      <c r="B4" s="76" t="s">
        <v>53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6" spans="2:17" ht="15">
      <c r="B6" s="90" t="s">
        <v>38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"/>
      <c r="P8" s="3"/>
      <c r="Q8" s="3"/>
    </row>
    <row r="9" ht="12.75">
      <c r="B9" s="1"/>
    </row>
    <row r="10" spans="1:21" ht="51.75" customHeight="1">
      <c r="A10" s="91" t="s">
        <v>0</v>
      </c>
      <c r="B10" s="91"/>
      <c r="C10" s="91"/>
      <c r="D10" s="109" t="s">
        <v>15</v>
      </c>
      <c r="E10" s="110"/>
      <c r="F10" s="111"/>
      <c r="G10" s="85" t="s">
        <v>16</v>
      </c>
      <c r="H10" s="86"/>
      <c r="I10" s="87"/>
      <c r="J10" s="85" t="s">
        <v>19</v>
      </c>
      <c r="K10" s="86"/>
      <c r="L10" s="87"/>
      <c r="M10" s="85" t="s">
        <v>18</v>
      </c>
      <c r="N10" s="86"/>
      <c r="O10" s="87"/>
      <c r="P10" s="85" t="s">
        <v>17</v>
      </c>
      <c r="Q10" s="86"/>
      <c r="R10" s="86"/>
      <c r="S10" s="88" t="s">
        <v>20</v>
      </c>
      <c r="T10" s="88"/>
      <c r="U10" s="88"/>
    </row>
    <row r="11" spans="1:21" ht="114" customHeight="1">
      <c r="A11" s="5" t="s">
        <v>1</v>
      </c>
      <c r="B11" s="5" t="s">
        <v>2</v>
      </c>
      <c r="C11" s="14" t="s">
        <v>3</v>
      </c>
      <c r="D11" s="15" t="s">
        <v>50</v>
      </c>
      <c r="E11" s="15" t="s">
        <v>49</v>
      </c>
      <c r="F11" s="14" t="s">
        <v>4</v>
      </c>
      <c r="G11" s="15" t="s">
        <v>50</v>
      </c>
      <c r="H11" s="15" t="s">
        <v>49</v>
      </c>
      <c r="I11" s="14" t="s">
        <v>4</v>
      </c>
      <c r="J11" s="15" t="s">
        <v>50</v>
      </c>
      <c r="K11" s="15" t="s">
        <v>49</v>
      </c>
      <c r="L11" s="14" t="s">
        <v>4</v>
      </c>
      <c r="M11" s="15" t="s">
        <v>50</v>
      </c>
      <c r="N11" s="15" t="s">
        <v>49</v>
      </c>
      <c r="O11" s="14" t="s">
        <v>4</v>
      </c>
      <c r="P11" s="15" t="s">
        <v>50</v>
      </c>
      <c r="Q11" s="15" t="s">
        <v>49</v>
      </c>
      <c r="R11" s="17" t="s">
        <v>4</v>
      </c>
      <c r="S11" s="15" t="s">
        <v>50</v>
      </c>
      <c r="T11" s="15" t="s">
        <v>49</v>
      </c>
      <c r="U11" s="18" t="s">
        <v>4</v>
      </c>
    </row>
    <row r="12" spans="1:21" ht="84">
      <c r="A12" s="8">
        <v>1</v>
      </c>
      <c r="B12" s="9" t="s">
        <v>11</v>
      </c>
      <c r="C12" s="19" t="s">
        <v>6</v>
      </c>
      <c r="D12" s="19">
        <v>100</v>
      </c>
      <c r="E12" s="19">
        <v>100</v>
      </c>
      <c r="F12" s="47">
        <f>E12/D12*100</f>
        <v>100</v>
      </c>
      <c r="G12" s="19">
        <v>100</v>
      </c>
      <c r="H12" s="19">
        <v>100</v>
      </c>
      <c r="I12" s="47">
        <f>H12/G12*100</f>
        <v>100</v>
      </c>
      <c r="J12" s="19">
        <v>100</v>
      </c>
      <c r="K12" s="21">
        <v>100</v>
      </c>
      <c r="L12" s="20">
        <f>K12/J12*100</f>
        <v>100</v>
      </c>
      <c r="M12" s="19">
        <v>100</v>
      </c>
      <c r="N12" s="19">
        <v>100</v>
      </c>
      <c r="O12" s="20">
        <f>N12/M12*100</f>
        <v>100</v>
      </c>
      <c r="P12" s="19">
        <v>100</v>
      </c>
      <c r="Q12" s="19">
        <v>100</v>
      </c>
      <c r="R12" s="22">
        <f>Q12/P12*100</f>
        <v>100</v>
      </c>
      <c r="S12" s="23">
        <f>(D12+G12+J12+M12+P12)/5</f>
        <v>100</v>
      </c>
      <c r="T12" s="23">
        <f>(E12+H12+K12+Q12+N12)/5</f>
        <v>100</v>
      </c>
      <c r="U12" s="54">
        <f>T12/S12*100</f>
        <v>100</v>
      </c>
    </row>
    <row r="13" spans="1:21" ht="50.25">
      <c r="A13" s="8">
        <v>2</v>
      </c>
      <c r="B13" s="9" t="s">
        <v>12</v>
      </c>
      <c r="C13" s="19" t="s">
        <v>6</v>
      </c>
      <c r="D13" s="19">
        <v>100</v>
      </c>
      <c r="E13" s="19">
        <v>100</v>
      </c>
      <c r="F13" s="20">
        <f>E13/D13*100</f>
        <v>100</v>
      </c>
      <c r="G13" s="19">
        <v>100</v>
      </c>
      <c r="H13" s="19">
        <v>100</v>
      </c>
      <c r="I13" s="20">
        <f>H13/G13*100</f>
        <v>100</v>
      </c>
      <c r="J13" s="19">
        <v>100</v>
      </c>
      <c r="K13" s="19">
        <v>100</v>
      </c>
      <c r="L13" s="20">
        <f>K13/J13*100</f>
        <v>100</v>
      </c>
      <c r="M13" s="19">
        <v>100</v>
      </c>
      <c r="N13" s="19">
        <v>100</v>
      </c>
      <c r="O13" s="20">
        <f>N13/M13*100</f>
        <v>100</v>
      </c>
      <c r="P13" s="19">
        <v>100</v>
      </c>
      <c r="Q13" s="19">
        <v>100</v>
      </c>
      <c r="R13" s="22">
        <f>Q13/P13*100</f>
        <v>100</v>
      </c>
      <c r="S13" s="23">
        <f>(D13+G13+J13+M13+P13)/5</f>
        <v>100</v>
      </c>
      <c r="T13" s="23">
        <f>(E13+H13+K13+Q13+N13)/5</f>
        <v>100</v>
      </c>
      <c r="U13" s="54">
        <f>T13/S13*100</f>
        <v>100</v>
      </c>
    </row>
    <row r="14" spans="1:21" ht="50.25">
      <c r="A14" s="13">
        <v>3</v>
      </c>
      <c r="B14" s="7" t="s">
        <v>13</v>
      </c>
      <c r="C14" s="5" t="s">
        <v>6</v>
      </c>
      <c r="D14" s="5">
        <v>100</v>
      </c>
      <c r="E14" s="5">
        <v>100</v>
      </c>
      <c r="F14" s="24">
        <f>E14/D14*100</f>
        <v>100</v>
      </c>
      <c r="G14" s="5">
        <v>100</v>
      </c>
      <c r="H14" s="5">
        <v>100</v>
      </c>
      <c r="I14" s="24">
        <f>H14/G14*100</f>
        <v>100</v>
      </c>
      <c r="J14" s="5">
        <v>100</v>
      </c>
      <c r="K14" s="5">
        <v>100</v>
      </c>
      <c r="L14" s="24">
        <f>K14/J14*100</f>
        <v>100</v>
      </c>
      <c r="M14" s="5">
        <v>100</v>
      </c>
      <c r="N14" s="5">
        <v>100</v>
      </c>
      <c r="O14" s="24">
        <f>N14/M14*100</f>
        <v>100</v>
      </c>
      <c r="P14" s="5">
        <v>100</v>
      </c>
      <c r="Q14" s="5">
        <v>100</v>
      </c>
      <c r="R14" s="69">
        <f>Q14/P14*100</f>
        <v>100</v>
      </c>
      <c r="S14" s="70">
        <f>(D14+G14+J14+M14+P14)/5</f>
        <v>100</v>
      </c>
      <c r="T14" s="70">
        <f>(E14+H14+K14+Q14+N14)/5</f>
        <v>100</v>
      </c>
      <c r="U14" s="71">
        <f>T14/S14*100</f>
        <v>100</v>
      </c>
    </row>
    <row r="15" spans="1:21" ht="50.25">
      <c r="A15" s="61">
        <v>4</v>
      </c>
      <c r="B15" s="29" t="s">
        <v>14</v>
      </c>
      <c r="C15" s="23" t="s">
        <v>6</v>
      </c>
      <c r="D15" s="23">
        <v>98</v>
      </c>
      <c r="E15" s="23">
        <v>98</v>
      </c>
      <c r="F15" s="72">
        <f>E15/D15*100</f>
        <v>100</v>
      </c>
      <c r="G15" s="23">
        <v>100</v>
      </c>
      <c r="H15" s="23">
        <v>97.8</v>
      </c>
      <c r="I15" s="54">
        <f>H15/G15*100</f>
        <v>97.8</v>
      </c>
      <c r="J15" s="23">
        <v>98</v>
      </c>
      <c r="K15" s="23">
        <v>98.2</v>
      </c>
      <c r="L15" s="72">
        <f>K15/J15*100</f>
        <v>100.20408163265306</v>
      </c>
      <c r="M15" s="23">
        <v>98</v>
      </c>
      <c r="N15" s="23">
        <v>98</v>
      </c>
      <c r="O15" s="54">
        <f>N15/M15*100</f>
        <v>100</v>
      </c>
      <c r="P15" s="23">
        <v>98</v>
      </c>
      <c r="Q15" s="23">
        <v>98</v>
      </c>
      <c r="R15" s="72">
        <f>Q15/P15*100</f>
        <v>100</v>
      </c>
      <c r="S15" s="23">
        <f>(D15+G15+J15+M15+P15)/5</f>
        <v>98.4</v>
      </c>
      <c r="T15" s="23">
        <f>(E15+H15+K15+Q15+N15)/5</f>
        <v>98</v>
      </c>
      <c r="U15" s="54">
        <f>T15/S15*100</f>
        <v>99.59349593495934</v>
      </c>
    </row>
  </sheetData>
  <sheetProtection selectLockedCells="1" selectUnlockedCells="1"/>
  <mergeCells count="11">
    <mergeCell ref="G10:I10"/>
    <mergeCell ref="B4:U4"/>
    <mergeCell ref="J10:L10"/>
    <mergeCell ref="M10:O10"/>
    <mergeCell ref="S10:U10"/>
    <mergeCell ref="P10:R10"/>
    <mergeCell ref="B2:Q2"/>
    <mergeCell ref="B6:Q6"/>
    <mergeCell ref="B8:N8"/>
    <mergeCell ref="A10:C10"/>
    <mergeCell ref="D10:F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0" sqref="V20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50390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625" style="0" customWidth="1"/>
    <col min="10" max="10" width="11.50390625" style="0" customWidth="1"/>
    <col min="11" max="11" width="13.875" style="0" bestFit="1" customWidth="1"/>
    <col min="12" max="12" width="13.125" style="0" customWidth="1"/>
    <col min="13" max="13" width="14.125" style="0" customWidth="1"/>
    <col min="14" max="14" width="15.00390625" style="0" customWidth="1"/>
    <col min="16" max="16" width="11.375" style="0" customWidth="1"/>
    <col min="17" max="17" width="13.50390625" style="0" customWidth="1"/>
    <col min="19" max="19" width="12.375" style="0" customWidth="1"/>
    <col min="20" max="20" width="10.875" style="0" customWidth="1"/>
    <col min="21" max="21" width="9.50390625" style="0" bestFit="1" customWidth="1"/>
  </cols>
  <sheetData>
    <row r="1" spans="1:21" ht="16.5">
      <c r="A1" s="25"/>
      <c r="B1" s="75" t="s">
        <v>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6.5">
      <c r="A3" s="25"/>
      <c r="B3" s="76" t="s">
        <v>53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6.5">
      <c r="A5" s="25"/>
      <c r="B5" s="77" t="s">
        <v>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6.5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77.25" customHeight="1">
      <c r="A9" s="97" t="s">
        <v>0</v>
      </c>
      <c r="B9" s="97"/>
      <c r="C9" s="97"/>
      <c r="D9" s="92" t="s">
        <v>32</v>
      </c>
      <c r="E9" s="93"/>
      <c r="F9" s="94"/>
      <c r="G9" s="92" t="s">
        <v>33</v>
      </c>
      <c r="H9" s="93"/>
      <c r="I9" s="94"/>
      <c r="J9" s="92" t="s">
        <v>34</v>
      </c>
      <c r="K9" s="93"/>
      <c r="L9" s="94"/>
      <c r="M9" s="92" t="s">
        <v>35</v>
      </c>
      <c r="N9" s="93"/>
      <c r="O9" s="94"/>
      <c r="P9" s="92" t="s">
        <v>36</v>
      </c>
      <c r="Q9" s="93"/>
      <c r="R9" s="95"/>
      <c r="S9" s="88" t="s">
        <v>31</v>
      </c>
      <c r="T9" s="88"/>
      <c r="U9" s="88"/>
    </row>
    <row r="10" spans="1:21" ht="101.25" customHeight="1">
      <c r="A10" s="23" t="s">
        <v>1</v>
      </c>
      <c r="B10" s="23" t="s">
        <v>2</v>
      </c>
      <c r="C10" s="29" t="s">
        <v>3</v>
      </c>
      <c r="D10" s="36" t="s">
        <v>50</v>
      </c>
      <c r="E10" s="15" t="s">
        <v>49</v>
      </c>
      <c r="F10" s="15" t="s">
        <v>4</v>
      </c>
      <c r="G10" s="36" t="s">
        <v>50</v>
      </c>
      <c r="H10" s="15" t="s">
        <v>49</v>
      </c>
      <c r="I10" s="15" t="s">
        <v>4</v>
      </c>
      <c r="J10" s="36" t="s">
        <v>50</v>
      </c>
      <c r="K10" s="15" t="s">
        <v>49</v>
      </c>
      <c r="L10" s="15" t="s">
        <v>4</v>
      </c>
      <c r="M10" s="36" t="s">
        <v>50</v>
      </c>
      <c r="N10" s="15" t="s">
        <v>49</v>
      </c>
      <c r="O10" s="15" t="s">
        <v>4</v>
      </c>
      <c r="P10" s="36" t="s">
        <v>50</v>
      </c>
      <c r="Q10" s="15" t="s">
        <v>49</v>
      </c>
      <c r="R10" s="35" t="s">
        <v>4</v>
      </c>
      <c r="S10" s="15" t="s">
        <v>50</v>
      </c>
      <c r="T10" s="15" t="s">
        <v>49</v>
      </c>
      <c r="U10" s="15" t="s">
        <v>4</v>
      </c>
    </row>
    <row r="11" spans="1:21" ht="65.25" customHeight="1">
      <c r="A11" s="11">
        <v>1</v>
      </c>
      <c r="B11" s="29" t="s">
        <v>25</v>
      </c>
      <c r="C11" s="11"/>
      <c r="D11" s="37"/>
      <c r="E11" s="11"/>
      <c r="F11" s="30"/>
      <c r="G11" s="37"/>
      <c r="H11" s="11"/>
      <c r="I11" s="30"/>
      <c r="J11" s="37"/>
      <c r="K11" s="11"/>
      <c r="L11" s="30"/>
      <c r="M11" s="37"/>
      <c r="N11" s="11"/>
      <c r="O11" s="30"/>
      <c r="P11" s="37"/>
      <c r="Q11" s="11"/>
      <c r="R11" s="31"/>
      <c r="S11" s="11"/>
      <c r="T11" s="11"/>
      <c r="U11" s="30"/>
    </row>
    <row r="12" spans="1:21" ht="51" customHeight="1">
      <c r="A12" s="23" t="s">
        <v>24</v>
      </c>
      <c r="B12" s="18" t="s">
        <v>26</v>
      </c>
      <c r="C12" s="23" t="s">
        <v>6</v>
      </c>
      <c r="D12" s="43">
        <v>100</v>
      </c>
      <c r="E12" s="23">
        <v>100</v>
      </c>
      <c r="F12" s="33">
        <f aca="true" t="shared" si="0" ref="F12:F17">E12/D12*100</f>
        <v>100</v>
      </c>
      <c r="G12" s="43">
        <v>100</v>
      </c>
      <c r="H12" s="23">
        <v>100</v>
      </c>
      <c r="I12" s="33">
        <f aca="true" t="shared" si="1" ref="I12:I17">H12/G12*100</f>
        <v>100</v>
      </c>
      <c r="J12" s="43">
        <v>100</v>
      </c>
      <c r="K12" s="23">
        <v>100</v>
      </c>
      <c r="L12" s="33">
        <f aca="true" t="shared" si="2" ref="L12:L17">K12/J12*100</f>
        <v>100</v>
      </c>
      <c r="M12" s="43">
        <v>100</v>
      </c>
      <c r="N12" s="23">
        <v>100</v>
      </c>
      <c r="O12" s="33">
        <f aca="true" t="shared" si="3" ref="O12:O17">N12/M12*100</f>
        <v>100</v>
      </c>
      <c r="P12" s="43">
        <v>100</v>
      </c>
      <c r="Q12" s="23">
        <v>100</v>
      </c>
      <c r="R12" s="49">
        <f aca="true" t="shared" si="4" ref="R12:R17">Q12/P12*100</f>
        <v>100</v>
      </c>
      <c r="S12" s="23">
        <f aca="true" t="shared" si="5" ref="S12:T17">(D12+G12+J12+M12+P12)/5</f>
        <v>100</v>
      </c>
      <c r="T12" s="23">
        <f t="shared" si="5"/>
        <v>100</v>
      </c>
      <c r="U12" s="33">
        <f aca="true" t="shared" si="6" ref="U12:U17">T12/S12*100</f>
        <v>100</v>
      </c>
    </row>
    <row r="13" spans="1:21" ht="37.5" customHeight="1">
      <c r="A13" s="23" t="s">
        <v>27</v>
      </c>
      <c r="B13" s="18" t="s">
        <v>28</v>
      </c>
      <c r="C13" s="23" t="s">
        <v>6</v>
      </c>
      <c r="D13" s="43">
        <v>100</v>
      </c>
      <c r="E13" s="23">
        <v>100</v>
      </c>
      <c r="F13" s="33">
        <f t="shared" si="0"/>
        <v>100</v>
      </c>
      <c r="G13" s="43">
        <v>100</v>
      </c>
      <c r="H13" s="23">
        <v>100</v>
      </c>
      <c r="I13" s="33">
        <f t="shared" si="1"/>
        <v>100</v>
      </c>
      <c r="J13" s="43">
        <v>100</v>
      </c>
      <c r="K13" s="23">
        <v>100</v>
      </c>
      <c r="L13" s="33">
        <f t="shared" si="2"/>
        <v>100</v>
      </c>
      <c r="M13" s="43">
        <v>100</v>
      </c>
      <c r="N13" s="23">
        <v>100</v>
      </c>
      <c r="O13" s="33">
        <f t="shared" si="3"/>
        <v>100</v>
      </c>
      <c r="P13" s="43">
        <v>100</v>
      </c>
      <c r="Q13" s="23">
        <v>100</v>
      </c>
      <c r="R13" s="49">
        <f t="shared" si="4"/>
        <v>100</v>
      </c>
      <c r="S13" s="23">
        <f t="shared" si="5"/>
        <v>100</v>
      </c>
      <c r="T13" s="23">
        <f t="shared" si="5"/>
        <v>100</v>
      </c>
      <c r="U13" s="33">
        <f t="shared" si="6"/>
        <v>100</v>
      </c>
    </row>
    <row r="14" spans="1:21" ht="134.25" customHeight="1">
      <c r="A14" s="23">
        <v>2</v>
      </c>
      <c r="B14" s="18" t="s">
        <v>29</v>
      </c>
      <c r="C14" s="23" t="s">
        <v>40</v>
      </c>
      <c r="D14" s="43">
        <v>100</v>
      </c>
      <c r="E14" s="23">
        <v>44</v>
      </c>
      <c r="F14" s="48">
        <f t="shared" si="0"/>
        <v>44</v>
      </c>
      <c r="G14" s="43">
        <v>100</v>
      </c>
      <c r="H14" s="23">
        <v>45</v>
      </c>
      <c r="I14" s="48">
        <f t="shared" si="1"/>
        <v>45</v>
      </c>
      <c r="J14" s="43">
        <v>100</v>
      </c>
      <c r="K14" s="23">
        <v>44</v>
      </c>
      <c r="L14" s="33">
        <f t="shared" si="2"/>
        <v>44</v>
      </c>
      <c r="M14" s="43">
        <v>100</v>
      </c>
      <c r="N14" s="23">
        <v>46</v>
      </c>
      <c r="O14" s="48">
        <f t="shared" si="3"/>
        <v>46</v>
      </c>
      <c r="P14" s="43">
        <v>92</v>
      </c>
      <c r="Q14" s="23">
        <v>40</v>
      </c>
      <c r="R14" s="49">
        <f t="shared" si="4"/>
        <v>43.47826086956522</v>
      </c>
      <c r="S14" s="23">
        <f t="shared" si="5"/>
        <v>98.4</v>
      </c>
      <c r="T14" s="23">
        <f t="shared" si="5"/>
        <v>43.8</v>
      </c>
      <c r="U14" s="33">
        <f t="shared" si="6"/>
        <v>44.512195121951216</v>
      </c>
    </row>
    <row r="15" spans="1:21" ht="140.25" customHeight="1">
      <c r="A15" s="23">
        <v>3</v>
      </c>
      <c r="B15" s="18" t="s">
        <v>30</v>
      </c>
      <c r="C15" s="23" t="s">
        <v>6</v>
      </c>
      <c r="D15" s="43">
        <v>100</v>
      </c>
      <c r="E15" s="23">
        <v>100</v>
      </c>
      <c r="F15" s="48">
        <f t="shared" si="0"/>
        <v>100</v>
      </c>
      <c r="G15" s="43">
        <v>100</v>
      </c>
      <c r="H15" s="23">
        <v>100</v>
      </c>
      <c r="I15" s="48">
        <f t="shared" si="1"/>
        <v>100</v>
      </c>
      <c r="J15" s="43">
        <v>100</v>
      </c>
      <c r="K15" s="23">
        <v>100</v>
      </c>
      <c r="L15" s="33">
        <f t="shared" si="2"/>
        <v>100</v>
      </c>
      <c r="M15" s="43">
        <v>100</v>
      </c>
      <c r="N15" s="23">
        <v>100</v>
      </c>
      <c r="O15" s="33">
        <f t="shared" si="3"/>
        <v>100</v>
      </c>
      <c r="P15" s="43">
        <v>100</v>
      </c>
      <c r="Q15" s="23">
        <v>100</v>
      </c>
      <c r="R15" s="34">
        <f t="shared" si="4"/>
        <v>100</v>
      </c>
      <c r="S15" s="23">
        <f t="shared" si="5"/>
        <v>100</v>
      </c>
      <c r="T15" s="23">
        <f t="shared" si="5"/>
        <v>100</v>
      </c>
      <c r="U15" s="33">
        <f t="shared" si="6"/>
        <v>100</v>
      </c>
    </row>
    <row r="16" spans="1:21" ht="141" customHeight="1">
      <c r="A16" s="23">
        <v>4</v>
      </c>
      <c r="B16" s="44" t="s">
        <v>46</v>
      </c>
      <c r="C16" s="23" t="s">
        <v>6</v>
      </c>
      <c r="D16" s="43">
        <v>1.5</v>
      </c>
      <c r="E16" s="23">
        <v>0.1</v>
      </c>
      <c r="F16" s="48">
        <f t="shared" si="0"/>
        <v>6.666666666666667</v>
      </c>
      <c r="G16" s="43">
        <v>2</v>
      </c>
      <c r="H16" s="23">
        <v>1.4</v>
      </c>
      <c r="I16" s="48">
        <f t="shared" si="1"/>
        <v>70</v>
      </c>
      <c r="J16" s="43">
        <v>1.3</v>
      </c>
      <c r="K16" s="23">
        <v>1.3</v>
      </c>
      <c r="L16" s="48">
        <f t="shared" si="2"/>
        <v>100</v>
      </c>
      <c r="M16" s="43">
        <v>2</v>
      </c>
      <c r="N16" s="23">
        <v>0.7</v>
      </c>
      <c r="O16" s="48">
        <f t="shared" si="3"/>
        <v>35</v>
      </c>
      <c r="P16" s="43">
        <v>3</v>
      </c>
      <c r="Q16" s="23">
        <v>1.6</v>
      </c>
      <c r="R16" s="49">
        <f t="shared" si="4"/>
        <v>53.333333333333336</v>
      </c>
      <c r="S16" s="23">
        <f t="shared" si="5"/>
        <v>1.9600000000000002</v>
      </c>
      <c r="T16" s="23">
        <f t="shared" si="5"/>
        <v>1.02</v>
      </c>
      <c r="U16" s="33">
        <f t="shared" si="6"/>
        <v>52.0408163265306</v>
      </c>
    </row>
    <row r="17" spans="1:21" ht="133.5" customHeight="1">
      <c r="A17" s="64">
        <v>5</v>
      </c>
      <c r="B17" s="7" t="s">
        <v>14</v>
      </c>
      <c r="C17" s="23" t="s">
        <v>6</v>
      </c>
      <c r="D17" s="43">
        <v>95</v>
      </c>
      <c r="E17" s="23">
        <v>96.9</v>
      </c>
      <c r="F17" s="48">
        <f t="shared" si="0"/>
        <v>102</v>
      </c>
      <c r="G17" s="43">
        <v>94</v>
      </c>
      <c r="H17" s="23">
        <v>100</v>
      </c>
      <c r="I17" s="48">
        <f t="shared" si="1"/>
        <v>106.38297872340425</v>
      </c>
      <c r="J17" s="43">
        <v>94</v>
      </c>
      <c r="K17" s="23">
        <v>94</v>
      </c>
      <c r="L17" s="48">
        <f t="shared" si="2"/>
        <v>100</v>
      </c>
      <c r="M17" s="43">
        <v>95</v>
      </c>
      <c r="N17" s="23">
        <v>89.9</v>
      </c>
      <c r="O17" s="48">
        <f t="shared" si="3"/>
        <v>94.63157894736842</v>
      </c>
      <c r="P17" s="43">
        <v>90</v>
      </c>
      <c r="Q17" s="23">
        <v>88</v>
      </c>
      <c r="R17" s="48">
        <f t="shared" si="4"/>
        <v>97.77777777777777</v>
      </c>
      <c r="S17" s="23">
        <f t="shared" si="5"/>
        <v>93.6</v>
      </c>
      <c r="T17" s="23">
        <f t="shared" si="5"/>
        <v>93.75999999999999</v>
      </c>
      <c r="U17" s="33">
        <f t="shared" si="6"/>
        <v>100.17094017094017</v>
      </c>
    </row>
    <row r="18" spans="1:21" ht="16.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ht="50.25">
      <c r="A19" s="23">
        <v>1</v>
      </c>
      <c r="B19" s="45" t="s">
        <v>41</v>
      </c>
      <c r="C19" s="23" t="s">
        <v>5</v>
      </c>
      <c r="D19" s="23">
        <v>156</v>
      </c>
      <c r="E19" s="23">
        <v>70</v>
      </c>
      <c r="F19" s="48">
        <f>E19/D19*100</f>
        <v>44.871794871794876</v>
      </c>
      <c r="G19" s="23">
        <v>155</v>
      </c>
      <c r="H19" s="23">
        <v>79</v>
      </c>
      <c r="I19" s="48">
        <f>H19/G19*100</f>
        <v>50.967741935483865</v>
      </c>
      <c r="J19" s="23">
        <v>151</v>
      </c>
      <c r="K19" s="23">
        <v>66</v>
      </c>
      <c r="L19" s="48">
        <f>K19/J19*100</f>
        <v>43.70860927152318</v>
      </c>
      <c r="M19" s="23">
        <v>110</v>
      </c>
      <c r="N19" s="23">
        <v>59</v>
      </c>
      <c r="O19" s="48">
        <f>N19/M19*100</f>
        <v>53.63636363636364</v>
      </c>
      <c r="P19" s="23">
        <v>76</v>
      </c>
      <c r="Q19" s="23">
        <v>35</v>
      </c>
      <c r="R19" s="48">
        <f>Q19/P19*100</f>
        <v>46.05263157894737</v>
      </c>
      <c r="S19" s="23">
        <f>D19+G19+J19+M19+P19</f>
        <v>648</v>
      </c>
      <c r="T19" s="23">
        <f>E19+H19+K19+N19+Q19</f>
        <v>309</v>
      </c>
      <c r="U19" s="46">
        <f>T19/S19*100</f>
        <v>47.68518518518518</v>
      </c>
    </row>
    <row r="20" spans="1:21" ht="33">
      <c r="A20" s="23">
        <v>2</v>
      </c>
      <c r="B20" s="18" t="s">
        <v>48</v>
      </c>
      <c r="C20" s="23" t="s">
        <v>47</v>
      </c>
      <c r="D20" s="66">
        <v>104251.36</v>
      </c>
      <c r="E20" s="66">
        <v>275521.44</v>
      </c>
      <c r="F20" s="67">
        <f>E20/D20*100</f>
        <v>264.28570332319885</v>
      </c>
      <c r="G20" s="66">
        <v>128693.12</v>
      </c>
      <c r="H20" s="66">
        <v>252499.16</v>
      </c>
      <c r="I20" s="52">
        <f>H20/G20*100</f>
        <v>196.20253203900876</v>
      </c>
      <c r="J20" s="66">
        <v>110417.15</v>
      </c>
      <c r="K20" s="52">
        <v>252621.06</v>
      </c>
      <c r="L20" s="68">
        <f>K20/J20*100</f>
        <v>228.7878830417195</v>
      </c>
      <c r="M20" s="52">
        <v>136440.09</v>
      </c>
      <c r="N20" s="66">
        <v>254379.83</v>
      </c>
      <c r="O20" s="52">
        <f>N20/M20*100</f>
        <v>186.44067883567067</v>
      </c>
      <c r="P20" s="66">
        <v>159450.4</v>
      </c>
      <c r="Q20" s="66">
        <v>346235.2</v>
      </c>
      <c r="R20" s="66">
        <f>Q20/P20*100</f>
        <v>217.14288581276685</v>
      </c>
      <c r="S20" s="66">
        <f>(E20+G20+J20+M20+P20)/5</f>
        <v>162104.44</v>
      </c>
      <c r="T20" s="66">
        <f>(F20+H20+K20+N20+Q20)/5</f>
        <v>221199.9071406646</v>
      </c>
      <c r="U20" s="46">
        <f>T20/S20*100</f>
        <v>136.45518107996585</v>
      </c>
    </row>
    <row r="21" spans="1:21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6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 selectLockedCells="1" selectUnlockedCells="1"/>
  <mergeCells count="12">
    <mergeCell ref="D9:F9"/>
    <mergeCell ref="G9:I9"/>
    <mergeCell ref="J9:L9"/>
    <mergeCell ref="M9:O9"/>
    <mergeCell ref="P9:R9"/>
    <mergeCell ref="A18:U18"/>
    <mergeCell ref="B1:U1"/>
    <mergeCell ref="A7:U7"/>
    <mergeCell ref="B5:U5"/>
    <mergeCell ref="B3:U3"/>
    <mergeCell ref="S9:U9"/>
    <mergeCell ref="A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7" zoomScaleSheetLayoutView="67" zoomScalePageLayoutView="0" workbookViewId="0" topLeftCell="A4">
      <selection activeCell="D16" sqref="D16"/>
    </sheetView>
  </sheetViews>
  <sheetFormatPr defaultColWidth="9.00390625" defaultRowHeight="12.75"/>
  <cols>
    <col min="1" max="1" width="3.875" style="0" customWidth="1"/>
    <col min="2" max="2" width="54.50390625" style="0" customWidth="1"/>
    <col min="3" max="3" width="8.50390625" style="0" customWidth="1"/>
    <col min="4" max="4" width="12.625" style="0" customWidth="1"/>
    <col min="5" max="5" width="14.50390625" style="0" customWidth="1"/>
    <col min="6" max="6" width="10.875" style="0" customWidth="1"/>
    <col min="7" max="7" width="12.375" style="0" customWidth="1"/>
    <col min="8" max="8" width="14.375" style="0" customWidth="1"/>
    <col min="9" max="9" width="10.00390625" style="0" customWidth="1"/>
    <col min="10" max="10" width="12.50390625" style="0" customWidth="1"/>
    <col min="11" max="11" width="14.875" style="0" customWidth="1"/>
    <col min="12" max="12" width="11.125" style="0" customWidth="1"/>
  </cols>
  <sheetData>
    <row r="1" spans="1:18" ht="33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32"/>
    </row>
    <row r="2" spans="1:18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ht="16.5">
      <c r="A3" s="25"/>
      <c r="B3" s="76" t="s">
        <v>53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18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6.5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5"/>
    </row>
    <row r="6" spans="1:18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6.5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25"/>
      <c r="P7" s="25"/>
      <c r="Q7" s="25"/>
      <c r="R7" s="25"/>
    </row>
    <row r="8" spans="1:18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3" customHeight="1">
      <c r="A9" s="101" t="s">
        <v>0</v>
      </c>
      <c r="B9" s="101"/>
      <c r="C9" s="101"/>
      <c r="D9" s="101" t="s">
        <v>51</v>
      </c>
      <c r="E9" s="101"/>
      <c r="F9" s="101"/>
      <c r="G9" s="101" t="s">
        <v>8</v>
      </c>
      <c r="H9" s="101"/>
      <c r="I9" s="102"/>
      <c r="J9" s="88" t="s">
        <v>43</v>
      </c>
      <c r="K9" s="88"/>
      <c r="L9" s="88"/>
      <c r="M9" s="25"/>
      <c r="N9" s="25"/>
      <c r="O9" s="25"/>
      <c r="P9" s="25"/>
      <c r="Q9" s="25"/>
      <c r="R9" s="25"/>
    </row>
    <row r="10" spans="1:18" ht="113.25" customHeight="1">
      <c r="A10" s="23" t="s">
        <v>1</v>
      </c>
      <c r="B10" s="23" t="s">
        <v>2</v>
      </c>
      <c r="C10" s="28" t="s">
        <v>3</v>
      </c>
      <c r="D10" s="15" t="s">
        <v>50</v>
      </c>
      <c r="E10" s="15" t="s">
        <v>49</v>
      </c>
      <c r="F10" s="14" t="s">
        <v>4</v>
      </c>
      <c r="G10" s="15" t="s">
        <v>50</v>
      </c>
      <c r="H10" s="15" t="s">
        <v>49</v>
      </c>
      <c r="I10" s="14" t="s">
        <v>4</v>
      </c>
      <c r="J10" s="15" t="s">
        <v>50</v>
      </c>
      <c r="K10" s="15" t="s">
        <v>49</v>
      </c>
      <c r="L10" s="14" t="s">
        <v>4</v>
      </c>
      <c r="M10" s="25"/>
      <c r="N10" s="25"/>
      <c r="O10" s="25"/>
      <c r="P10" s="25"/>
      <c r="Q10" s="25"/>
      <c r="R10" s="25"/>
    </row>
    <row r="11" spans="1:18" ht="47.25" customHeight="1">
      <c r="A11" s="16">
        <v>1</v>
      </c>
      <c r="B11" s="28" t="s">
        <v>42</v>
      </c>
      <c r="C11" s="16" t="s">
        <v>6</v>
      </c>
      <c r="D11" s="16">
        <v>100</v>
      </c>
      <c r="E11" s="16">
        <v>101</v>
      </c>
      <c r="F11" s="50">
        <f>E11/D11*100</f>
        <v>101</v>
      </c>
      <c r="G11" s="16">
        <v>100</v>
      </c>
      <c r="H11" s="16">
        <v>91.5</v>
      </c>
      <c r="I11" s="51">
        <f>H11/G11*100</f>
        <v>91.5</v>
      </c>
      <c r="J11" s="16">
        <f aca="true" t="shared" si="0" ref="J11:K13">(D11+G11)/2</f>
        <v>100</v>
      </c>
      <c r="K11" s="16">
        <f t="shared" si="0"/>
        <v>96.25</v>
      </c>
      <c r="L11" s="50">
        <f>K11/J11*100</f>
        <v>96.25</v>
      </c>
      <c r="M11" s="25"/>
      <c r="N11" s="25"/>
      <c r="O11" s="25"/>
      <c r="P11" s="25"/>
      <c r="Q11" s="25"/>
      <c r="R11" s="25"/>
    </row>
    <row r="12" spans="1:18" ht="39" customHeight="1">
      <c r="A12" s="16">
        <v>2</v>
      </c>
      <c r="B12" s="39" t="s">
        <v>52</v>
      </c>
      <c r="C12" s="16" t="s">
        <v>6</v>
      </c>
      <c r="D12" s="40">
        <v>30</v>
      </c>
      <c r="E12" s="40">
        <v>44</v>
      </c>
      <c r="F12" s="50">
        <f>E12/D12*100</f>
        <v>146.66666666666666</v>
      </c>
      <c r="G12" s="16">
        <v>87</v>
      </c>
      <c r="H12" s="16">
        <v>78</v>
      </c>
      <c r="I12" s="51">
        <f>H12/G12*100</f>
        <v>89.65517241379311</v>
      </c>
      <c r="J12" s="16">
        <f t="shared" si="0"/>
        <v>58.5</v>
      </c>
      <c r="K12" s="16">
        <f t="shared" si="0"/>
        <v>61</v>
      </c>
      <c r="L12" s="50">
        <f>K12/J12*100</f>
        <v>104.27350427350429</v>
      </c>
      <c r="M12" s="25"/>
      <c r="N12" s="25"/>
      <c r="O12" s="25"/>
      <c r="P12" s="25"/>
      <c r="Q12" s="25"/>
      <c r="R12" s="25"/>
    </row>
    <row r="13" spans="1:18" ht="55.5" customHeight="1">
      <c r="A13" s="16">
        <v>3</v>
      </c>
      <c r="B13" s="41" t="s">
        <v>14</v>
      </c>
      <c r="C13" s="16" t="s">
        <v>6</v>
      </c>
      <c r="D13" s="16">
        <v>90</v>
      </c>
      <c r="E13" s="16">
        <v>95</v>
      </c>
      <c r="F13" s="50">
        <f>E13/D13*100</f>
        <v>105.55555555555556</v>
      </c>
      <c r="G13" s="16">
        <v>95</v>
      </c>
      <c r="H13" s="16">
        <v>95</v>
      </c>
      <c r="I13" s="38">
        <f>H13/G13*100</f>
        <v>100</v>
      </c>
      <c r="J13" s="16">
        <f t="shared" si="0"/>
        <v>92.5</v>
      </c>
      <c r="K13" s="16">
        <f t="shared" si="0"/>
        <v>95</v>
      </c>
      <c r="L13" s="50">
        <f>K13/J13*100</f>
        <v>102.7027027027027</v>
      </c>
      <c r="M13" s="25"/>
      <c r="N13" s="25"/>
      <c r="O13" s="25"/>
      <c r="P13" s="25"/>
      <c r="Q13" s="25"/>
      <c r="R13" s="25"/>
    </row>
    <row r="14" spans="1:18" ht="24.75" customHeight="1">
      <c r="A14" s="98" t="s">
        <v>45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25"/>
      <c r="N14" s="25"/>
      <c r="O14" s="25"/>
      <c r="P14" s="25"/>
      <c r="Q14" s="25"/>
      <c r="R14" s="25"/>
    </row>
    <row r="15" spans="1:18" ht="16.5">
      <c r="A15" s="16"/>
      <c r="B15" s="42" t="s">
        <v>44</v>
      </c>
      <c r="C15" s="16" t="s">
        <v>5</v>
      </c>
      <c r="D15" s="16">
        <v>900</v>
      </c>
      <c r="E15" s="16">
        <v>908</v>
      </c>
      <c r="F15" s="50">
        <f>E15/D15*100</f>
        <v>100.8888888888889</v>
      </c>
      <c r="G15" s="16">
        <v>535</v>
      </c>
      <c r="H15" s="16">
        <v>490</v>
      </c>
      <c r="I15" s="51">
        <f>H15/G15*100</f>
        <v>91.58878504672897</v>
      </c>
      <c r="J15" s="16">
        <f>D15+G15</f>
        <v>1435</v>
      </c>
      <c r="K15" s="16">
        <f>E15+H15</f>
        <v>1398</v>
      </c>
      <c r="L15" s="50">
        <f>K15/J15*100</f>
        <v>97.42160278745644</v>
      </c>
      <c r="M15" s="25"/>
      <c r="N15" s="25"/>
      <c r="O15" s="25"/>
      <c r="P15" s="25"/>
      <c r="Q15" s="25"/>
      <c r="R15" s="25"/>
    </row>
    <row r="16" spans="1:18" ht="16.5">
      <c r="A16" s="26"/>
      <c r="B16" s="16" t="s">
        <v>48</v>
      </c>
      <c r="C16" s="16" t="s">
        <v>47</v>
      </c>
      <c r="D16" s="53">
        <v>7933.09</v>
      </c>
      <c r="E16" s="53">
        <v>7863.2</v>
      </c>
      <c r="F16" s="65">
        <f>E16/D16*100</f>
        <v>99.11900659137865</v>
      </c>
      <c r="G16" s="53">
        <v>13645.97</v>
      </c>
      <c r="H16" s="53">
        <v>17823.31</v>
      </c>
      <c r="I16" s="65">
        <f>H16/G16*100</f>
        <v>130.61226134895506</v>
      </c>
      <c r="J16" s="53">
        <f>(D16+G16)/2</f>
        <v>10789.529999999999</v>
      </c>
      <c r="K16" s="53">
        <f>(E16+H16)/2</f>
        <v>12843.255000000001</v>
      </c>
      <c r="L16" s="50">
        <f>K16/J16*100</f>
        <v>119.03442503983031</v>
      </c>
      <c r="M16" s="25"/>
      <c r="N16" s="25"/>
      <c r="O16" s="25"/>
      <c r="P16" s="25"/>
      <c r="Q16" s="25"/>
      <c r="R16" s="25"/>
    </row>
    <row r="17" spans="1:18" ht="16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6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</sheetData>
  <sheetProtection selectLockedCells="1" selectUnlockedCells="1"/>
  <mergeCells count="9">
    <mergeCell ref="A14:L14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economist5</cp:lastModifiedBy>
  <cp:lastPrinted>2020-02-12T23:50:14Z</cp:lastPrinted>
  <dcterms:modified xsi:type="dcterms:W3CDTF">2020-07-21T06:04:27Z</dcterms:modified>
  <cp:category/>
  <cp:version/>
  <cp:contentType/>
  <cp:contentStatus/>
</cp:coreProperties>
</file>